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G\Desktop\"/>
    </mc:Choice>
  </mc:AlternateContent>
  <bookViews>
    <workbookView xWindow="0" yWindow="0" windowWidth="19200" windowHeight="7230"/>
  </bookViews>
  <sheets>
    <sheet name="응답률" sheetId="1" r:id="rId1"/>
    <sheet name="자발적협약매장" sheetId="16" r:id="rId2"/>
  </sheets>
  <calcPr calcId="152511" concurrentCalc="0"/>
</workbook>
</file>

<file path=xl/calcChain.xml><?xml version="1.0" encoding="utf-8"?>
<calcChain xmlns="http://schemas.openxmlformats.org/spreadsheetml/2006/main">
  <c r="I70" i="1" l="1"/>
  <c r="I67" i="1"/>
  <c r="F39" i="1"/>
  <c r="H39" i="1"/>
  <c r="D39" i="1"/>
  <c r="C82" i="1"/>
  <c r="E77" i="1"/>
  <c r="G72" i="1"/>
  <c r="G73" i="1"/>
  <c r="G74" i="1"/>
  <c r="G75" i="1"/>
  <c r="G77" i="1"/>
  <c r="H76" i="1"/>
  <c r="H72" i="1"/>
  <c r="H73" i="1"/>
  <c r="H74" i="1"/>
  <c r="H75" i="1"/>
  <c r="H77" i="1"/>
  <c r="C77" i="1"/>
  <c r="D72" i="1"/>
  <c r="D73" i="1"/>
  <c r="D74" i="1"/>
  <c r="D75" i="1"/>
  <c r="D77" i="1"/>
  <c r="G69" i="1"/>
  <c r="G66" i="1"/>
  <c r="G67" i="1"/>
  <c r="G68" i="1"/>
  <c r="G70" i="1"/>
  <c r="H69" i="1"/>
  <c r="E64" i="1"/>
  <c r="C64" i="1"/>
  <c r="G63" i="1"/>
  <c r="E58" i="1"/>
  <c r="C58" i="1"/>
  <c r="C45" i="1"/>
  <c r="E45" i="1"/>
  <c r="C39" i="1"/>
  <c r="D31" i="1"/>
  <c r="E31" i="1"/>
  <c r="C31" i="1"/>
  <c r="E18" i="1"/>
  <c r="F13" i="1"/>
  <c r="F14" i="1"/>
  <c r="F15" i="1"/>
  <c r="F16" i="1"/>
  <c r="F18" i="1"/>
  <c r="G13" i="1"/>
  <c r="G14" i="1"/>
  <c r="G15" i="1"/>
  <c r="G16" i="1"/>
  <c r="G18" i="1"/>
  <c r="H13" i="1"/>
  <c r="H14" i="1"/>
  <c r="H15" i="1"/>
  <c r="H16" i="1"/>
  <c r="H18" i="1"/>
  <c r="C18" i="1"/>
  <c r="D13" i="1"/>
  <c r="D14" i="1"/>
  <c r="D15" i="1"/>
  <c r="D16" i="1"/>
  <c r="D18" i="1"/>
  <c r="C24" i="1"/>
  <c r="D20" i="1"/>
  <c r="D21" i="1"/>
  <c r="D22" i="1"/>
  <c r="D23" i="1"/>
  <c r="D24" i="1"/>
  <c r="C7" i="1"/>
  <c r="D4" i="1"/>
  <c r="D5" i="1"/>
  <c r="E70" i="1"/>
  <c r="F69" i="1"/>
  <c r="C70" i="1"/>
  <c r="D69" i="1"/>
  <c r="E24" i="1"/>
  <c r="F20" i="1"/>
  <c r="F21" i="1"/>
  <c r="F22" i="1"/>
  <c r="F24" i="1"/>
  <c r="G20" i="1"/>
  <c r="G21" i="1"/>
  <c r="G22" i="1"/>
  <c r="G24" i="1"/>
  <c r="H20" i="1"/>
  <c r="H21" i="1"/>
  <c r="H22" i="1"/>
  <c r="H23" i="1"/>
  <c r="H24" i="1"/>
  <c r="G41" i="1"/>
  <c r="G42" i="1"/>
  <c r="G45" i="1"/>
  <c r="G4" i="1"/>
  <c r="G5" i="1"/>
  <c r="G7" i="1"/>
  <c r="H4" i="1"/>
  <c r="H5" i="1"/>
  <c r="H7" i="1"/>
  <c r="E7" i="1"/>
  <c r="G80" i="1"/>
  <c r="G81" i="1"/>
  <c r="G79" i="1"/>
  <c r="G61" i="1"/>
  <c r="G62" i="1"/>
  <c r="G60" i="1"/>
  <c r="G55" i="1"/>
  <c r="G56" i="1"/>
  <c r="G57" i="1"/>
  <c r="G54" i="1"/>
  <c r="G47" i="1"/>
  <c r="G48" i="1"/>
  <c r="G49" i="1"/>
  <c r="G52" i="1"/>
  <c r="H48" i="1"/>
  <c r="H49" i="1"/>
  <c r="H47" i="1"/>
  <c r="G34" i="1"/>
  <c r="G35" i="1"/>
  <c r="G36" i="1"/>
  <c r="G37" i="1"/>
  <c r="G33" i="1"/>
  <c r="G39" i="1"/>
  <c r="G26" i="1"/>
  <c r="G27" i="1"/>
  <c r="G31" i="1"/>
  <c r="H27" i="1"/>
  <c r="H26" i="1"/>
  <c r="G10" i="1"/>
  <c r="G9" i="1"/>
  <c r="G11" i="1"/>
  <c r="H10" i="1"/>
  <c r="H9" i="1"/>
  <c r="E82" i="1"/>
  <c r="F80" i="1"/>
  <c r="F82" i="1"/>
  <c r="F73" i="1"/>
  <c r="F75" i="1"/>
  <c r="F66" i="1"/>
  <c r="F61" i="1"/>
  <c r="F60" i="1"/>
  <c r="F62" i="1"/>
  <c r="F64" i="1"/>
  <c r="F54" i="1"/>
  <c r="F58" i="1"/>
  <c r="E52" i="1"/>
  <c r="F48" i="1"/>
  <c r="F49" i="1"/>
  <c r="F41" i="1"/>
  <c r="F42" i="1"/>
  <c r="E39" i="1"/>
  <c r="F37" i="1"/>
  <c r="F33" i="1"/>
  <c r="F27" i="1"/>
  <c r="F26" i="1"/>
  <c r="F31" i="1"/>
  <c r="E11" i="1"/>
  <c r="F9" i="1"/>
  <c r="F5" i="1"/>
  <c r="D80" i="1"/>
  <c r="D79" i="1"/>
  <c r="D82" i="1"/>
  <c r="D67" i="1"/>
  <c r="D61" i="1"/>
  <c r="D62" i="1"/>
  <c r="D60" i="1"/>
  <c r="D64" i="1"/>
  <c r="D56" i="1"/>
  <c r="D42" i="1"/>
  <c r="D36" i="1"/>
  <c r="C11" i="1"/>
  <c r="D9" i="1"/>
  <c r="C52" i="1"/>
  <c r="D48" i="1"/>
  <c r="F68" i="1"/>
  <c r="D68" i="1"/>
  <c r="D70" i="1"/>
  <c r="G58" i="1"/>
  <c r="H56" i="1"/>
  <c r="H36" i="1"/>
  <c r="D7" i="1"/>
  <c r="H52" i="1"/>
  <c r="H11" i="1"/>
  <c r="H33" i="1"/>
  <c r="H31" i="1"/>
  <c r="D10" i="1"/>
  <c r="D11" i="1"/>
  <c r="D55" i="1"/>
  <c r="F36" i="1"/>
  <c r="F47" i="1"/>
  <c r="F52" i="1"/>
  <c r="F67" i="1"/>
  <c r="F70" i="1"/>
  <c r="F72" i="1"/>
  <c r="G64" i="1"/>
  <c r="H62" i="1"/>
  <c r="H68" i="1"/>
  <c r="D47" i="1"/>
  <c r="H42" i="1"/>
  <c r="G82" i="1"/>
  <c r="H80" i="1"/>
  <c r="F45" i="1"/>
  <c r="D33" i="1"/>
  <c r="D41" i="1"/>
  <c r="D45" i="1"/>
  <c r="D49" i="1"/>
  <c r="D54" i="1"/>
  <c r="F4" i="1"/>
  <c r="F7" i="1"/>
  <c r="F74" i="1"/>
  <c r="H37" i="1"/>
  <c r="F10" i="1"/>
  <c r="F11" i="1"/>
  <c r="H55" i="1"/>
  <c r="D58" i="1"/>
  <c r="H54" i="1"/>
  <c r="F77" i="1"/>
  <c r="H66" i="1"/>
  <c r="H41" i="1"/>
  <c r="H45" i="1"/>
  <c r="H60" i="1"/>
  <c r="H67" i="1"/>
  <c r="D52" i="1"/>
  <c r="H79" i="1"/>
  <c r="H82" i="1"/>
  <c r="H61" i="1"/>
  <c r="H70" i="1"/>
  <c r="H58" i="1"/>
  <c r="H64" i="1"/>
</calcChain>
</file>

<file path=xl/sharedStrings.xml><?xml version="1.0" encoding="utf-8"?>
<sst xmlns="http://schemas.openxmlformats.org/spreadsheetml/2006/main" count="118" uniqueCount="79">
  <si>
    <t>종이포장</t>
  </si>
  <si>
    <t>비닐포장</t>
  </si>
  <si>
    <t>PETE (페트)</t>
  </si>
  <si>
    <t>PP (폴리프로필렌)</t>
  </si>
  <si>
    <t>PS (폴리스티렌)</t>
  </si>
  <si>
    <t>PVC (폴리염화비닐)</t>
  </si>
  <si>
    <t>라벨 없음</t>
  </si>
  <si>
    <t>종이라벨</t>
  </si>
  <si>
    <t>컵홀더 없음</t>
  </si>
  <si>
    <t>코팅되지 않은 종이</t>
  </si>
  <si>
    <t>코팅된 종이 (복합재질)</t>
  </si>
  <si>
    <t>플라스틱</t>
  </si>
  <si>
    <t>몸통과 뚜껑 모두에 직접인쇄</t>
  </si>
  <si>
    <t>몸통에만 직접인쇄</t>
  </si>
  <si>
    <t>뚜껑에만 직접인쇄</t>
  </si>
  <si>
    <t>해당없음</t>
  </si>
  <si>
    <t>#6 음료 주문시 점원이 다회용컵 사용여부를 물어보았나요? 무인주문대의 경우에는 음료 주문시 다회용컵 사용을 선택할 수 있는지 확인합니다. (질문내용은 기타에 기록/예: 매장에서 드시겠습니까?)</t>
    <phoneticPr fontId="1" type="noConversion"/>
  </si>
  <si>
    <t>물어봄 / 선택가능</t>
    <phoneticPr fontId="1" type="noConversion"/>
  </si>
  <si>
    <t>물어보지 않음 / 선택불가</t>
    <phoneticPr fontId="1" type="noConversion"/>
  </si>
  <si>
    <t>기타</t>
    <phoneticPr fontId="1" type="noConversion"/>
  </si>
  <si>
    <t>#7 매장은 다회용컵을 보유하고 있나요? (음료 수령시 점원에게 물어보고 체크/다회용컵은 머그컵, 유리컵, 플라스틱컵 등 종류 무관)</t>
    <phoneticPr fontId="1" type="noConversion"/>
  </si>
  <si>
    <t>보유하고 있음</t>
    <phoneticPr fontId="1" type="noConversion"/>
  </si>
  <si>
    <t>보유하고 있지 않음</t>
    <phoneticPr fontId="1" type="noConversion"/>
  </si>
  <si>
    <t>#8 아이스음료 서빙시 일회용빨대를 무료로 제공하나요? 그렇다면 어떤 형태로 제공하나요?</t>
    <phoneticPr fontId="1" type="noConversion"/>
  </si>
  <si>
    <t>제공하지 않음</t>
    <phoneticPr fontId="1" type="noConversion"/>
  </si>
  <si>
    <t>주문한 음료에 빨대를 꽂아줌</t>
    <phoneticPr fontId="1" type="noConversion"/>
  </si>
  <si>
    <t>쟁반에 주문한 음료와 함께 빨대를 놓아줌</t>
    <phoneticPr fontId="1" type="noConversion"/>
  </si>
  <si>
    <t>#9 일회용빨대는 개별포장되어 있나요? 그렇다면 포장 재질은 무엇인가요?</t>
    <phoneticPr fontId="1" type="noConversion"/>
  </si>
  <si>
    <t>#10 일회용플라스틱컵의 몸통 재질은 무엇인가요? (컵 밑바닥 표기)</t>
    <phoneticPr fontId="1" type="noConversion"/>
  </si>
  <si>
    <t>#11 일회용플라스틱컵의 뚜껑 재질은 무엇인가요? (뚜껑 상단 표기)</t>
    <phoneticPr fontId="1" type="noConversion"/>
  </si>
  <si>
    <t>#12 일회용플라스틱컵에 라벨(스티커)이 있나요? 있다면 그 재질은 무엇인가요?</t>
    <phoneticPr fontId="1" type="noConversion"/>
  </si>
  <si>
    <t> #13 일회용플라스틱컵에 컵홀더가 있나요? 있다면 그 재질은 무엇인가요?</t>
    <phoneticPr fontId="1" type="noConversion"/>
  </si>
  <si>
    <t>#14 일회용플라스틱컵의 몸통 색깔은 무엇인가요? (반투명이나 유색의 경우 색깔을 기타에 기록/예: 검정색)</t>
    <phoneticPr fontId="1" type="noConversion"/>
  </si>
  <si>
    <t>투명</t>
    <phoneticPr fontId="1" type="noConversion"/>
  </si>
  <si>
    <t>반투명</t>
    <phoneticPr fontId="1" type="noConversion"/>
  </si>
  <si>
    <t>유색</t>
    <phoneticPr fontId="1" type="noConversion"/>
  </si>
  <si>
    <t>#15 일회용플라스틱컵의 뚜껑 색깔은 무엇인가요? (반투명이나 유색의 경우 색깔을 기타에 기록/예: 검정색)</t>
    <phoneticPr fontId="1" type="noConversion"/>
  </si>
  <si>
    <t>#16 일회용플라스틱컵 표면에 브랜드명 등이 직접인쇄되어 있나요?</t>
    <phoneticPr fontId="1" type="noConversion"/>
  </si>
  <si>
    <t>#18 매장내 '다회용컵을 사용할 경우에는 인센티브를 제공한다'는 공지사항이 부착되어 있나요? 있다면 어디에 부착되어 있나요? (부착위치를 기타에 기록/예: 주문대, 매장내 벽면 등)</t>
    <phoneticPr fontId="1" type="noConversion"/>
  </si>
  <si>
    <t>네</t>
    <phoneticPr fontId="1" type="noConversion"/>
  </si>
  <si>
    <t>아니오</t>
    <phoneticPr fontId="1" type="noConversion"/>
  </si>
  <si>
    <t>자발적 협약</t>
    <phoneticPr fontId="1" type="noConversion"/>
  </si>
  <si>
    <t>서비스테이블에 빨대를 비치하여
손님이 자율적으로 가져가게 함</t>
    <phoneticPr fontId="1" type="noConversion"/>
  </si>
  <si>
    <t>개별포장 아님
(예: 빨대통에서 하나씩 뽑아 쓸 수 있음)</t>
    <phoneticPr fontId="1" type="noConversion"/>
  </si>
  <si>
    <t>비닐압착형 뚜껑
(플라스틱 뚜껑 대신 비닐이 붙어 있음)</t>
    <phoneticPr fontId="1" type="noConversion"/>
  </si>
  <si>
    <t>합성수지라벨
(떼어내면 컵 표면에서 깔끔하게 떨어짐)</t>
    <phoneticPr fontId="1" type="noConversion"/>
  </si>
  <si>
    <t>개별포장되지 않은 시럽, 설탕, 프림 등을 제공한다
(예: 덜어 쓸 수 있는 큰 통 비치)</t>
    <phoneticPr fontId="1" type="noConversion"/>
  </si>
  <si>
    <t>생수를 마실 수 있는 일회용컵을 제공한다
(예: 종이컵)</t>
    <phoneticPr fontId="1" type="noConversion"/>
  </si>
  <si>
    <t>커피베이</t>
  </si>
  <si>
    <t>커피빈</t>
  </si>
  <si>
    <t>롯데리아</t>
  </si>
  <si>
    <t>패스트푸드</t>
  </si>
  <si>
    <t>맥도날드</t>
  </si>
  <si>
    <t>버거킹</t>
  </si>
  <si>
    <t>KFC</t>
  </si>
  <si>
    <t>파파이스</t>
  </si>
  <si>
    <t>스타벅스</t>
  </si>
  <si>
    <t>커피 전문점</t>
  </si>
  <si>
    <t>카페베네</t>
  </si>
  <si>
    <t>할리스커피</t>
  </si>
  <si>
    <t>엔제리너스커피</t>
  </si>
  <si>
    <t>파스쿠찌</t>
  </si>
  <si>
    <t>투썸플레이스</t>
  </si>
  <si>
    <t>던킨도너츠</t>
  </si>
  <si>
    <t>배스킨라빈스</t>
  </si>
  <si>
    <t>크리스피크림</t>
  </si>
  <si>
    <t>탐앤탐스</t>
  </si>
  <si>
    <t>빽다방</t>
  </si>
  <si>
    <t>이디야커피</t>
  </si>
  <si>
    <t>디초콜릿커피</t>
  </si>
  <si>
    <t>디초콜릿커피앤드</t>
  </si>
  <si>
    <t>생수를 마실 수 있는 다회용컵을 제공한다</t>
    <phoneticPr fontId="1" type="noConversion"/>
  </si>
  <si>
    <t>응답수</t>
    <phoneticPr fontId="1" type="noConversion"/>
  </si>
  <si>
    <t>%</t>
    <phoneticPr fontId="1" type="noConversion"/>
  </si>
  <si>
    <t>비자발적협약</t>
    <phoneticPr fontId="1" type="noConversion"/>
  </si>
  <si>
    <t>전체</t>
    <phoneticPr fontId="1" type="noConversion"/>
  </si>
  <si>
    <t>PP (폴리프로필렌)</t>
    <phoneticPr fontId="1" type="noConversion"/>
  </si>
  <si>
    <t>#17 서비스테이블을 확인합니다. 시럽, 설탕, 프림, 종이컵 등을 어떤 형태로 제공하고 있나요?</t>
    <phoneticPr fontId="1" type="noConversion"/>
  </si>
  <si>
    <t>개별포장된 시럽, 설탕, 프림 등을 제공한다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</si>
</sst>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);[Red]\(0.0\)"/>
  </numFmts>
  <fonts count="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5" fillId="5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2"/>
  <sheetViews>
    <sheetView tabSelected="1" topLeftCell="A59" zoomScale="70" zoomScaleNormal="70" workbookViewId="0">
      <selection activeCell="J83" sqref="J78:J83"/>
    </sheetView>
  </sheetViews>
  <sheetFormatPr defaultColWidth="8.58203125" defaultRowHeight="17" x14ac:dyDescent="0.45"/>
  <cols>
    <col min="1" max="1" width="8.58203125" style="27"/>
    <col min="2" max="2" width="43.25" style="1" customWidth="1"/>
    <col min="3" max="3" width="11.25" style="1" customWidth="1"/>
    <col min="4" max="4" width="8.58203125" style="7" customWidth="1"/>
    <col min="5" max="5" width="8.58203125" style="1"/>
    <col min="6" max="6" width="8.58203125" style="7"/>
    <col min="7" max="7" width="8.58203125" style="1"/>
    <col min="8" max="8" width="8.58203125" style="7"/>
    <col min="9" max="16384" width="8.58203125" style="1"/>
  </cols>
  <sheetData>
    <row r="1" spans="1:9" s="2" customFormat="1" x14ac:dyDescent="0.45">
      <c r="A1" s="21"/>
      <c r="C1" s="15" t="s">
        <v>41</v>
      </c>
      <c r="D1" s="16"/>
      <c r="E1" s="17" t="s">
        <v>74</v>
      </c>
      <c r="F1" s="18"/>
      <c r="G1" s="19" t="s">
        <v>75</v>
      </c>
      <c r="H1" s="20"/>
    </row>
    <row r="2" spans="1:9" s="2" customFormat="1" x14ac:dyDescent="0.45">
      <c r="A2" s="21"/>
      <c r="C2" s="2" t="s">
        <v>72</v>
      </c>
      <c r="D2" s="5" t="s">
        <v>73</v>
      </c>
      <c r="E2" s="2" t="s">
        <v>72</v>
      </c>
      <c r="F2" s="5" t="s">
        <v>73</v>
      </c>
      <c r="G2" s="2" t="s">
        <v>72</v>
      </c>
      <c r="H2" s="5" t="s">
        <v>73</v>
      </c>
    </row>
    <row r="3" spans="1:9" s="2" customFormat="1" x14ac:dyDescent="0.45">
      <c r="A3" s="22" t="s">
        <v>16</v>
      </c>
      <c r="D3" s="5"/>
      <c r="F3" s="5"/>
      <c r="H3" s="5"/>
    </row>
    <row r="4" spans="1:9" s="3" customFormat="1" x14ac:dyDescent="0.45">
      <c r="A4" s="23">
        <v>1</v>
      </c>
      <c r="B4" s="10" t="s">
        <v>17</v>
      </c>
      <c r="C4" s="10">
        <v>10</v>
      </c>
      <c r="D4" s="8">
        <f>C4/C$7*100</f>
        <v>15.873015873015872</v>
      </c>
      <c r="E4" s="10">
        <v>1</v>
      </c>
      <c r="F4" s="9">
        <f>E4/E$7*100</f>
        <v>4.7619047619047619</v>
      </c>
      <c r="G4" s="10">
        <f>SUM($C4,$E4)</f>
        <v>11</v>
      </c>
      <c r="H4" s="9">
        <f>G4/G$7*100</f>
        <v>13.095238095238097</v>
      </c>
    </row>
    <row r="5" spans="1:9" s="3" customFormat="1" x14ac:dyDescent="0.45">
      <c r="A5" s="23">
        <v>2</v>
      </c>
      <c r="B5" s="10" t="s">
        <v>18</v>
      </c>
      <c r="C5" s="10">
        <v>53</v>
      </c>
      <c r="D5" s="8">
        <f>C5/C$7*100</f>
        <v>84.126984126984127</v>
      </c>
      <c r="E5" s="10">
        <v>20</v>
      </c>
      <c r="F5" s="9">
        <f>E5/E$7*100</f>
        <v>95.238095238095227</v>
      </c>
      <c r="G5" s="10">
        <f>SUM($C5,$E5)</f>
        <v>73</v>
      </c>
      <c r="H5" s="9">
        <f>G5/G$7*100</f>
        <v>86.904761904761912</v>
      </c>
    </row>
    <row r="6" spans="1:9" s="3" customFormat="1" x14ac:dyDescent="0.45">
      <c r="A6" s="23">
        <v>3</v>
      </c>
      <c r="B6" s="10" t="s">
        <v>19</v>
      </c>
      <c r="C6" s="10"/>
      <c r="D6" s="9"/>
      <c r="E6" s="10"/>
      <c r="F6" s="9"/>
      <c r="G6" s="10"/>
      <c r="H6" s="9"/>
    </row>
    <row r="7" spans="1:9" x14ac:dyDescent="0.45">
      <c r="A7" s="24"/>
      <c r="B7" s="12"/>
      <c r="C7" s="12">
        <f>SUM(C4:C5)</f>
        <v>63</v>
      </c>
      <c r="D7" s="11">
        <f t="shared" ref="D7:F7" si="0">SUM(D4:D5)</f>
        <v>100</v>
      </c>
      <c r="E7" s="12">
        <f>SUM(E4:E5)</f>
        <v>21</v>
      </c>
      <c r="F7" s="11">
        <f t="shared" si="0"/>
        <v>99.999999999999986</v>
      </c>
      <c r="G7" s="12">
        <f>SUM(G4:G5)</f>
        <v>84</v>
      </c>
      <c r="H7" s="11">
        <f>SUM(H4:H5)</f>
        <v>100.00000000000001</v>
      </c>
    </row>
    <row r="8" spans="1:9" s="2" customFormat="1" x14ac:dyDescent="0.45">
      <c r="A8" s="25" t="s">
        <v>20</v>
      </c>
      <c r="B8" s="14"/>
      <c r="C8" s="14"/>
      <c r="D8" s="13"/>
      <c r="E8" s="14"/>
      <c r="F8" s="13"/>
      <c r="G8" s="14"/>
      <c r="H8" s="13"/>
    </row>
    <row r="9" spans="1:9" s="3" customFormat="1" x14ac:dyDescent="0.45">
      <c r="A9" s="23">
        <v>1</v>
      </c>
      <c r="B9" s="10" t="s">
        <v>21</v>
      </c>
      <c r="C9" s="10">
        <v>43</v>
      </c>
      <c r="D9" s="9">
        <f>C9/C$11*100</f>
        <v>68.253968253968253</v>
      </c>
      <c r="E9" s="10">
        <v>10</v>
      </c>
      <c r="F9" s="9">
        <f>E9/E$11*100</f>
        <v>47.619047619047613</v>
      </c>
      <c r="G9" s="10">
        <f>SUM($C9,$E9)</f>
        <v>53</v>
      </c>
      <c r="H9" s="9">
        <f>G9/G$11*100</f>
        <v>63.095238095238095</v>
      </c>
    </row>
    <row r="10" spans="1:9" s="3" customFormat="1" x14ac:dyDescent="0.45">
      <c r="A10" s="23">
        <v>2</v>
      </c>
      <c r="B10" s="10" t="s">
        <v>22</v>
      </c>
      <c r="C10" s="10">
        <v>20</v>
      </c>
      <c r="D10" s="9">
        <f>C10/C$11*100</f>
        <v>31.746031746031743</v>
      </c>
      <c r="E10" s="10">
        <v>11</v>
      </c>
      <c r="F10" s="9">
        <f>E10/E$11*100</f>
        <v>52.380952380952387</v>
      </c>
      <c r="G10" s="10">
        <f>SUM($C10,$E10)</f>
        <v>31</v>
      </c>
      <c r="H10" s="9">
        <f>G10/G$11*100</f>
        <v>36.904761904761905</v>
      </c>
    </row>
    <row r="11" spans="1:9" x14ac:dyDescent="0.45">
      <c r="A11" s="24"/>
      <c r="B11" s="12"/>
      <c r="C11" s="12">
        <f t="shared" ref="C11:H11" si="1">SUM(C9:C10)</f>
        <v>63</v>
      </c>
      <c r="D11" s="11">
        <f t="shared" si="1"/>
        <v>100</v>
      </c>
      <c r="E11" s="12">
        <f t="shared" si="1"/>
        <v>21</v>
      </c>
      <c r="F11" s="11">
        <f t="shared" si="1"/>
        <v>100</v>
      </c>
      <c r="G11" s="12">
        <f t="shared" si="1"/>
        <v>84</v>
      </c>
      <c r="H11" s="11">
        <f t="shared" si="1"/>
        <v>100</v>
      </c>
    </row>
    <row r="12" spans="1:9" s="2" customFormat="1" x14ac:dyDescent="0.45">
      <c r="A12" s="25" t="s">
        <v>23</v>
      </c>
      <c r="B12" s="14"/>
      <c r="C12" s="14"/>
      <c r="D12" s="13"/>
      <c r="E12" s="14"/>
      <c r="F12" s="13"/>
      <c r="G12" s="14"/>
      <c r="H12" s="13"/>
    </row>
    <row r="13" spans="1:9" s="3" customFormat="1" x14ac:dyDescent="0.45">
      <c r="A13" s="23">
        <v>1</v>
      </c>
      <c r="B13" s="10" t="s">
        <v>24</v>
      </c>
      <c r="C13" s="10">
        <v>0</v>
      </c>
      <c r="D13" s="9">
        <f>C13/C$18*100</f>
        <v>0</v>
      </c>
      <c r="E13" s="10">
        <v>0</v>
      </c>
      <c r="F13" s="9">
        <f>E13/E$18*100</f>
        <v>0</v>
      </c>
      <c r="G13" s="10">
        <f>SUM($C13,$E13)</f>
        <v>0</v>
      </c>
      <c r="H13" s="9">
        <f>G13/G$18*100</f>
        <v>0</v>
      </c>
      <c r="I13" s="3">
        <v>0</v>
      </c>
    </row>
    <row r="14" spans="1:9" s="3" customFormat="1" x14ac:dyDescent="0.45">
      <c r="A14" s="23">
        <v>2</v>
      </c>
      <c r="B14" s="10" t="s">
        <v>25</v>
      </c>
      <c r="C14" s="10">
        <v>12</v>
      </c>
      <c r="D14" s="9">
        <f>C14/C$18*100</f>
        <v>19.047619047619047</v>
      </c>
      <c r="E14" s="10">
        <v>12</v>
      </c>
      <c r="F14" s="9">
        <f t="shared" ref="D14:F16" si="2">E14/E$18*100</f>
        <v>57.142857142857139</v>
      </c>
      <c r="G14" s="10">
        <f t="shared" ref="G14:G16" si="3">SUM($C14,$E14)</f>
        <v>24</v>
      </c>
      <c r="H14" s="9">
        <f t="shared" ref="H14" si="4">G14/G$18*100</f>
        <v>28.571428571428569</v>
      </c>
    </row>
    <row r="15" spans="1:9" s="3" customFormat="1" x14ac:dyDescent="0.45">
      <c r="A15" s="26">
        <v>3</v>
      </c>
      <c r="B15" s="3" t="s">
        <v>26</v>
      </c>
      <c r="C15" s="3">
        <v>7</v>
      </c>
      <c r="D15" s="9">
        <f t="shared" si="2"/>
        <v>11.111111111111111</v>
      </c>
      <c r="E15" s="10">
        <v>6</v>
      </c>
      <c r="F15" s="9">
        <f t="shared" si="2"/>
        <v>28.571428571428569</v>
      </c>
      <c r="G15" s="10">
        <f t="shared" si="3"/>
        <v>13</v>
      </c>
      <c r="H15" s="9">
        <f t="shared" ref="H15" si="5">G15/G$18*100</f>
        <v>15.476190476190476</v>
      </c>
    </row>
    <row r="16" spans="1:9" s="3" customFormat="1" ht="34" x14ac:dyDescent="0.45">
      <c r="A16" s="26">
        <v>4</v>
      </c>
      <c r="B16" s="4" t="s">
        <v>42</v>
      </c>
      <c r="C16" s="3">
        <v>44</v>
      </c>
      <c r="D16" s="9">
        <f t="shared" si="2"/>
        <v>69.841269841269835</v>
      </c>
      <c r="E16" s="10">
        <v>3</v>
      </c>
      <c r="F16" s="9">
        <f t="shared" si="2"/>
        <v>14.285714285714285</v>
      </c>
      <c r="G16" s="10">
        <f t="shared" si="3"/>
        <v>47</v>
      </c>
      <c r="H16" s="9">
        <f t="shared" ref="H16" si="6">G16/G$18*100</f>
        <v>55.952380952380956</v>
      </c>
    </row>
    <row r="17" spans="1:8" s="3" customFormat="1" x14ac:dyDescent="0.45">
      <c r="A17" s="26">
        <v>5</v>
      </c>
      <c r="B17" s="3" t="s">
        <v>19</v>
      </c>
      <c r="C17" s="3">
        <v>0</v>
      </c>
      <c r="D17" s="9">
        <v>0</v>
      </c>
      <c r="E17" s="10">
        <v>0</v>
      </c>
      <c r="F17" s="9">
        <v>0</v>
      </c>
      <c r="G17" s="10">
        <v>0</v>
      </c>
      <c r="H17" s="9">
        <v>0</v>
      </c>
    </row>
    <row r="18" spans="1:8" x14ac:dyDescent="0.45">
      <c r="C18" s="1">
        <f t="shared" ref="C18:H18" si="7">SUM(C13:C17)</f>
        <v>63</v>
      </c>
      <c r="D18" s="11">
        <f t="shared" si="7"/>
        <v>100</v>
      </c>
      <c r="E18" s="12">
        <f t="shared" si="7"/>
        <v>21</v>
      </c>
      <c r="F18" s="11">
        <f t="shared" si="7"/>
        <v>100</v>
      </c>
      <c r="G18" s="12">
        <f t="shared" si="7"/>
        <v>84</v>
      </c>
      <c r="H18" s="11">
        <f t="shared" si="7"/>
        <v>100</v>
      </c>
    </row>
    <row r="19" spans="1:8" s="2" customFormat="1" ht="16.5" customHeight="1" x14ac:dyDescent="0.45">
      <c r="A19" s="28" t="s">
        <v>27</v>
      </c>
      <c r="D19" s="13"/>
      <c r="E19" s="14"/>
      <c r="F19" s="13"/>
      <c r="G19" s="14"/>
      <c r="H19" s="13"/>
    </row>
    <row r="20" spans="1:8" s="3" customFormat="1" ht="34" x14ac:dyDescent="0.45">
      <c r="A20" s="26">
        <v>1</v>
      </c>
      <c r="B20" s="4" t="s">
        <v>43</v>
      </c>
      <c r="C20" s="3">
        <v>17</v>
      </c>
      <c r="D20" s="9">
        <f>C20/C$24*100</f>
        <v>26.984126984126984</v>
      </c>
      <c r="E20" s="10">
        <v>5</v>
      </c>
      <c r="F20" s="9">
        <f>E20/E$24*100</f>
        <v>23.809523809523807</v>
      </c>
      <c r="G20" s="10">
        <f>SUM($C20,$E20)</f>
        <v>22</v>
      </c>
      <c r="H20" s="9">
        <f>G20/G$24*100</f>
        <v>26.190476190476193</v>
      </c>
    </row>
    <row r="21" spans="1:8" s="3" customFormat="1" x14ac:dyDescent="0.45">
      <c r="A21" s="26">
        <v>2</v>
      </c>
      <c r="B21" s="3" t="s">
        <v>0</v>
      </c>
      <c r="C21" s="3">
        <v>3</v>
      </c>
      <c r="D21" s="9">
        <f t="shared" ref="D21:D22" si="8">C21/C$24*100</f>
        <v>4.7619047619047619</v>
      </c>
      <c r="E21" s="10">
        <v>0</v>
      </c>
      <c r="F21" s="9">
        <f t="shared" ref="F21:F22" si="9">E21/E$24*100</f>
        <v>0</v>
      </c>
      <c r="G21" s="10">
        <f t="shared" ref="G21:G22" si="10">SUM($C21,$E21)</f>
        <v>3</v>
      </c>
      <c r="H21" s="9">
        <f t="shared" ref="H21:H23" si="11">G21/G$24*100</f>
        <v>3.5714285714285712</v>
      </c>
    </row>
    <row r="22" spans="1:8" s="3" customFormat="1" x14ac:dyDescent="0.45">
      <c r="A22" s="26">
        <v>3</v>
      </c>
      <c r="B22" s="3" t="s">
        <v>1</v>
      </c>
      <c r="C22" s="3">
        <v>42</v>
      </c>
      <c r="D22" s="9">
        <f t="shared" si="8"/>
        <v>66.666666666666657</v>
      </c>
      <c r="E22" s="10">
        <v>16</v>
      </c>
      <c r="F22" s="9">
        <f t="shared" si="9"/>
        <v>76.19047619047619</v>
      </c>
      <c r="G22" s="10">
        <f t="shared" si="10"/>
        <v>58</v>
      </c>
      <c r="H22" s="9">
        <f t="shared" si="11"/>
        <v>69.047619047619051</v>
      </c>
    </row>
    <row r="23" spans="1:8" s="3" customFormat="1" x14ac:dyDescent="0.45">
      <c r="A23" s="26">
        <v>4</v>
      </c>
      <c r="B23" s="3" t="s">
        <v>19</v>
      </c>
      <c r="C23" s="3">
        <v>1</v>
      </c>
      <c r="D23" s="9">
        <f>C23/C$24*100</f>
        <v>1.5873015873015872</v>
      </c>
      <c r="E23" s="10">
        <v>0</v>
      </c>
      <c r="F23" s="9">
        <v>0</v>
      </c>
      <c r="G23" s="10">
        <v>1</v>
      </c>
      <c r="H23" s="9">
        <f t="shared" si="11"/>
        <v>1.1904761904761905</v>
      </c>
    </row>
    <row r="24" spans="1:8" x14ac:dyDescent="0.45">
      <c r="C24" s="1">
        <f>SUM(C20:C23)</f>
        <v>63</v>
      </c>
      <c r="D24" s="11">
        <f>SUM(D20:D23)</f>
        <v>99.999999999999986</v>
      </c>
      <c r="E24" s="12">
        <f t="shared" ref="E24" si="12">SUM(E20:E22)</f>
        <v>21</v>
      </c>
      <c r="F24" s="11">
        <f>SUM(F20:F22)</f>
        <v>100</v>
      </c>
      <c r="G24" s="12">
        <f>SUM(G20:G23)</f>
        <v>84</v>
      </c>
      <c r="H24" s="11">
        <f>SUM(H20:H23)</f>
        <v>100.00000000000001</v>
      </c>
    </row>
    <row r="25" spans="1:8" s="2" customFormat="1" x14ac:dyDescent="0.45">
      <c r="A25" s="28" t="s">
        <v>28</v>
      </c>
      <c r="D25" s="13"/>
      <c r="E25" s="14"/>
      <c r="F25" s="13"/>
      <c r="G25" s="14"/>
      <c r="H25" s="13"/>
    </row>
    <row r="26" spans="1:8" s="3" customFormat="1" x14ac:dyDescent="0.45">
      <c r="A26" s="26">
        <v>1</v>
      </c>
      <c r="B26" s="3" t="s">
        <v>2</v>
      </c>
      <c r="C26" s="3">
        <v>63</v>
      </c>
      <c r="D26" s="9">
        <v>100</v>
      </c>
      <c r="E26" s="10">
        <v>16</v>
      </c>
      <c r="F26" s="9">
        <f>E26/$E$31*100</f>
        <v>76.19047619047619</v>
      </c>
      <c r="G26" s="10">
        <f t="shared" ref="G26:G27" si="13">SUM($C26,$E26)</f>
        <v>79</v>
      </c>
      <c r="H26" s="9">
        <f>G26/$G$31*100</f>
        <v>94.047619047619051</v>
      </c>
    </row>
    <row r="27" spans="1:8" s="3" customFormat="1" x14ac:dyDescent="0.45">
      <c r="A27" s="26">
        <v>2</v>
      </c>
      <c r="B27" s="3" t="s">
        <v>76</v>
      </c>
      <c r="C27" s="3">
        <v>0</v>
      </c>
      <c r="D27" s="9">
        <v>0</v>
      </c>
      <c r="E27" s="10">
        <v>5</v>
      </c>
      <c r="F27" s="9">
        <f>E27/$E$31*100</f>
        <v>23.809523809523807</v>
      </c>
      <c r="G27" s="10">
        <f t="shared" si="13"/>
        <v>5</v>
      </c>
      <c r="H27" s="9">
        <f>G27/$G$31*100</f>
        <v>5.9523809523809517</v>
      </c>
    </row>
    <row r="28" spans="1:8" s="3" customFormat="1" x14ac:dyDescent="0.45">
      <c r="A28" s="26">
        <v>3</v>
      </c>
      <c r="B28" s="3" t="s">
        <v>4</v>
      </c>
      <c r="C28" s="3">
        <v>0</v>
      </c>
      <c r="D28" s="9">
        <v>0</v>
      </c>
      <c r="E28" s="10">
        <v>0</v>
      </c>
      <c r="F28" s="9">
        <v>0</v>
      </c>
      <c r="G28" s="10">
        <v>0</v>
      </c>
      <c r="H28" s="9">
        <v>0</v>
      </c>
    </row>
    <row r="29" spans="1:8" s="3" customFormat="1" x14ac:dyDescent="0.45">
      <c r="A29" s="26">
        <v>4</v>
      </c>
      <c r="B29" s="3" t="s">
        <v>5</v>
      </c>
      <c r="C29" s="3">
        <v>0</v>
      </c>
      <c r="D29" s="9">
        <v>0</v>
      </c>
      <c r="E29" s="10">
        <v>0</v>
      </c>
      <c r="F29" s="9">
        <v>0</v>
      </c>
      <c r="G29" s="10">
        <v>0</v>
      </c>
      <c r="H29" s="9">
        <v>0</v>
      </c>
    </row>
    <row r="30" spans="1:8" s="3" customFormat="1" x14ac:dyDescent="0.45">
      <c r="A30" s="26">
        <v>5</v>
      </c>
      <c r="B30" s="3" t="s">
        <v>19</v>
      </c>
      <c r="C30" s="3">
        <v>0</v>
      </c>
      <c r="D30" s="9">
        <v>0</v>
      </c>
      <c r="E30" s="10">
        <v>0</v>
      </c>
      <c r="F30" s="9">
        <v>0</v>
      </c>
      <c r="G30" s="10">
        <v>0</v>
      </c>
      <c r="H30" s="9">
        <v>0</v>
      </c>
    </row>
    <row r="31" spans="1:8" x14ac:dyDescent="0.45">
      <c r="C31" s="1">
        <f>SUM(C26:C30)</f>
        <v>63</v>
      </c>
      <c r="D31" s="11">
        <f>SUM(D26:D30)</f>
        <v>100</v>
      </c>
      <c r="E31" s="12">
        <f>SUM(E26:E30)</f>
        <v>21</v>
      </c>
      <c r="F31" s="11">
        <f>SUM(F26:F29)</f>
        <v>100</v>
      </c>
      <c r="G31" s="12">
        <f>SUM(G26:G29)</f>
        <v>84</v>
      </c>
      <c r="H31" s="11">
        <f>SUM(H26:H29)</f>
        <v>100</v>
      </c>
    </row>
    <row r="32" spans="1:8" s="2" customFormat="1" x14ac:dyDescent="0.45">
      <c r="A32" s="28" t="s">
        <v>29</v>
      </c>
      <c r="D32" s="13"/>
      <c r="E32" s="14"/>
      <c r="F32" s="13"/>
      <c r="G32" s="14"/>
      <c r="H32" s="13"/>
    </row>
    <row r="33" spans="1:8" s="3" customFormat="1" x14ac:dyDescent="0.45">
      <c r="A33" s="26">
        <v>1</v>
      </c>
      <c r="B33" s="3" t="s">
        <v>2</v>
      </c>
      <c r="C33" s="3">
        <v>63</v>
      </c>
      <c r="D33" s="9">
        <f>C33/C$39*100</f>
        <v>100</v>
      </c>
      <c r="E33" s="10">
        <v>17</v>
      </c>
      <c r="F33" s="9">
        <f>E33/E$39*100</f>
        <v>80.952380952380949</v>
      </c>
      <c r="G33" s="10">
        <f t="shared" ref="G33:G37" si="14">SUM($C33,$E33)</f>
        <v>80</v>
      </c>
      <c r="H33" s="9">
        <f>G33/G$39*100</f>
        <v>95.238095238095227</v>
      </c>
    </row>
    <row r="34" spans="1:8" s="3" customFormat="1" x14ac:dyDescent="0.45">
      <c r="A34" s="26">
        <v>2</v>
      </c>
      <c r="B34" s="3" t="s">
        <v>3</v>
      </c>
      <c r="C34" s="3">
        <v>0</v>
      </c>
      <c r="D34" s="9">
        <v>0</v>
      </c>
      <c r="E34" s="10">
        <v>0</v>
      </c>
      <c r="F34" s="9">
        <v>0</v>
      </c>
      <c r="G34" s="10">
        <f t="shared" si="14"/>
        <v>0</v>
      </c>
      <c r="H34" s="9">
        <v>0</v>
      </c>
    </row>
    <row r="35" spans="1:8" s="3" customFormat="1" x14ac:dyDescent="0.45">
      <c r="A35" s="26">
        <v>3</v>
      </c>
      <c r="B35" s="3" t="s">
        <v>4</v>
      </c>
      <c r="C35" s="3">
        <v>0</v>
      </c>
      <c r="D35" s="9">
        <v>0</v>
      </c>
      <c r="E35" s="10">
        <v>0</v>
      </c>
      <c r="F35" s="9">
        <v>0</v>
      </c>
      <c r="G35" s="10">
        <f t="shared" si="14"/>
        <v>0</v>
      </c>
      <c r="H35" s="9">
        <v>0</v>
      </c>
    </row>
    <row r="36" spans="1:8" s="3" customFormat="1" x14ac:dyDescent="0.45">
      <c r="A36" s="26">
        <v>4</v>
      </c>
      <c r="B36" s="3" t="s">
        <v>5</v>
      </c>
      <c r="C36" s="3">
        <v>0</v>
      </c>
      <c r="D36" s="9">
        <f t="shared" ref="D36:F36" si="15">C36/C$39*100</f>
        <v>0</v>
      </c>
      <c r="E36" s="10">
        <v>0</v>
      </c>
      <c r="F36" s="9">
        <f t="shared" si="15"/>
        <v>0</v>
      </c>
      <c r="G36" s="10">
        <f t="shared" si="14"/>
        <v>0</v>
      </c>
      <c r="H36" s="9">
        <f t="shared" ref="H36" si="16">G36/G$39*100</f>
        <v>0</v>
      </c>
    </row>
    <row r="37" spans="1:8" s="3" customFormat="1" ht="34" x14ac:dyDescent="0.45">
      <c r="A37" s="26">
        <v>5</v>
      </c>
      <c r="B37" s="4" t="s">
        <v>44</v>
      </c>
      <c r="C37" s="3">
        <v>0</v>
      </c>
      <c r="D37" s="9">
        <v>0</v>
      </c>
      <c r="E37" s="10">
        <v>4</v>
      </c>
      <c r="F37" s="9">
        <f>E37/E$39*100</f>
        <v>19.047619047619047</v>
      </c>
      <c r="G37" s="10">
        <f t="shared" si="14"/>
        <v>4</v>
      </c>
      <c r="H37" s="9">
        <f>G37/G$39*100</f>
        <v>4.7619047619047619</v>
      </c>
    </row>
    <row r="38" spans="1:8" s="3" customFormat="1" x14ac:dyDescent="0.45">
      <c r="A38" s="26">
        <v>6</v>
      </c>
      <c r="B38" s="3" t="s">
        <v>19</v>
      </c>
      <c r="C38" s="3">
        <v>0</v>
      </c>
      <c r="D38" s="9">
        <v>0</v>
      </c>
      <c r="E38" s="10">
        <v>0</v>
      </c>
      <c r="F38" s="9">
        <v>0</v>
      </c>
      <c r="G38" s="10">
        <v>0</v>
      </c>
      <c r="H38" s="9">
        <v>0</v>
      </c>
    </row>
    <row r="39" spans="1:8" x14ac:dyDescent="0.45">
      <c r="C39" s="1">
        <f>SUM(C33:C38)</f>
        <v>63</v>
      </c>
      <c r="D39" s="11">
        <f>SUM(D33:D36)</f>
        <v>100</v>
      </c>
      <c r="E39" s="12">
        <f>SUM(E33:E38)</f>
        <v>21</v>
      </c>
      <c r="F39" s="11">
        <f>SUM(F33:F38)</f>
        <v>100</v>
      </c>
      <c r="G39" s="12">
        <f>SUM(G33:G38)</f>
        <v>84</v>
      </c>
      <c r="H39" s="11">
        <f>SUM(H33:H38)</f>
        <v>99.999999999999986</v>
      </c>
    </row>
    <row r="40" spans="1:8" s="2" customFormat="1" x14ac:dyDescent="0.45">
      <c r="A40" s="28" t="s">
        <v>30</v>
      </c>
      <c r="D40" s="13"/>
      <c r="E40" s="14"/>
      <c r="F40" s="13"/>
      <c r="G40" s="14"/>
      <c r="H40" s="13"/>
    </row>
    <row r="41" spans="1:8" s="3" customFormat="1" x14ac:dyDescent="0.45">
      <c r="A41" s="26">
        <v>1</v>
      </c>
      <c r="B41" s="3" t="s">
        <v>6</v>
      </c>
      <c r="C41" s="3">
        <v>60</v>
      </c>
      <c r="D41" s="9">
        <f>C41/C$45*100</f>
        <v>95.238095238095227</v>
      </c>
      <c r="E41" s="10">
        <v>18</v>
      </c>
      <c r="F41" s="9">
        <f>E41/E$45*100</f>
        <v>85.714285714285708</v>
      </c>
      <c r="G41" s="10">
        <f>SUM($C41,$E41)</f>
        <v>78</v>
      </c>
      <c r="H41" s="9">
        <f>G41/G$45*100</f>
        <v>92.857142857142861</v>
      </c>
    </row>
    <row r="42" spans="1:8" s="3" customFormat="1" x14ac:dyDescent="0.45">
      <c r="A42" s="26">
        <v>2</v>
      </c>
      <c r="B42" s="3" t="s">
        <v>7</v>
      </c>
      <c r="C42" s="3">
        <v>3</v>
      </c>
      <c r="D42" s="9">
        <f>C42/C$45*100</f>
        <v>4.7619047619047619</v>
      </c>
      <c r="E42" s="10">
        <v>3</v>
      </c>
      <c r="F42" s="9">
        <f>E42/E$45*100</f>
        <v>14.285714285714285</v>
      </c>
      <c r="G42" s="10">
        <f t="shared" ref="G42" si="17">SUM($C42,$E42)</f>
        <v>6</v>
      </c>
      <c r="H42" s="9">
        <f>G42/G$45*100</f>
        <v>7.1428571428571423</v>
      </c>
    </row>
    <row r="43" spans="1:8" s="3" customFormat="1" ht="34" x14ac:dyDescent="0.45">
      <c r="A43" s="26">
        <v>3</v>
      </c>
      <c r="B43" s="4" t="s">
        <v>45</v>
      </c>
      <c r="C43" s="3">
        <v>0</v>
      </c>
      <c r="D43" s="9">
        <v>0</v>
      </c>
      <c r="E43" s="10">
        <v>0</v>
      </c>
      <c r="F43" s="9">
        <v>0</v>
      </c>
      <c r="G43" s="10">
        <v>0</v>
      </c>
      <c r="H43" s="9">
        <v>0</v>
      </c>
    </row>
    <row r="44" spans="1:8" s="3" customFormat="1" x14ac:dyDescent="0.45">
      <c r="A44" s="26">
        <v>4</v>
      </c>
      <c r="B44" s="3" t="s">
        <v>19</v>
      </c>
      <c r="C44" s="3">
        <v>0</v>
      </c>
      <c r="D44" s="9">
        <v>0</v>
      </c>
      <c r="E44" s="10">
        <v>0</v>
      </c>
      <c r="F44" s="9">
        <v>0</v>
      </c>
      <c r="G44" s="10">
        <v>0</v>
      </c>
      <c r="H44" s="9">
        <v>0</v>
      </c>
    </row>
    <row r="45" spans="1:8" x14ac:dyDescent="0.45">
      <c r="C45" s="1">
        <f>SUM(C41:C44)</f>
        <v>63</v>
      </c>
      <c r="D45" s="11">
        <f t="shared" ref="D45:H45" si="18">SUM(D41:D42)</f>
        <v>99.999999999999986</v>
      </c>
      <c r="E45" s="12">
        <f>SUM(E41:E44)</f>
        <v>21</v>
      </c>
      <c r="F45" s="11">
        <f t="shared" si="18"/>
        <v>100</v>
      </c>
      <c r="G45" s="12">
        <f>SUM(G41:G42)</f>
        <v>84</v>
      </c>
      <c r="H45" s="11">
        <f t="shared" si="18"/>
        <v>100</v>
      </c>
    </row>
    <row r="46" spans="1:8" s="2" customFormat="1" x14ac:dyDescent="0.45">
      <c r="A46" s="28" t="s">
        <v>31</v>
      </c>
      <c r="D46" s="13"/>
      <c r="E46" s="14"/>
      <c r="F46" s="13"/>
      <c r="G46" s="14"/>
      <c r="H46" s="13"/>
    </row>
    <row r="47" spans="1:8" s="3" customFormat="1" x14ac:dyDescent="0.45">
      <c r="A47" s="26">
        <v>1</v>
      </c>
      <c r="B47" s="3" t="s">
        <v>8</v>
      </c>
      <c r="C47" s="3">
        <v>17</v>
      </c>
      <c r="D47" s="9">
        <f>C47/C$52*100</f>
        <v>26.984126984126984</v>
      </c>
      <c r="E47" s="10">
        <v>1</v>
      </c>
      <c r="F47" s="9">
        <f>E47/E$52*100</f>
        <v>4.7619047619047619</v>
      </c>
      <c r="G47" s="10">
        <f t="shared" ref="G47:G49" si="19">SUM($C47,$E47)</f>
        <v>18</v>
      </c>
      <c r="H47" s="9">
        <f>G47/G$52*100</f>
        <v>21.428571428571427</v>
      </c>
    </row>
    <row r="48" spans="1:8" s="3" customFormat="1" x14ac:dyDescent="0.45">
      <c r="A48" s="26">
        <v>2</v>
      </c>
      <c r="B48" s="3" t="s">
        <v>9</v>
      </c>
      <c r="C48" s="3">
        <v>27</v>
      </c>
      <c r="D48" s="9">
        <f t="shared" ref="D48:F49" si="20">C48/C$52*100</f>
        <v>42.857142857142854</v>
      </c>
      <c r="E48" s="10">
        <v>13</v>
      </c>
      <c r="F48" s="9">
        <f t="shared" si="20"/>
        <v>61.904761904761905</v>
      </c>
      <c r="G48" s="10">
        <f t="shared" si="19"/>
        <v>40</v>
      </c>
      <c r="H48" s="9">
        <f t="shared" ref="H48" si="21">G48/G$52*100</f>
        <v>47.619047619047613</v>
      </c>
    </row>
    <row r="49" spans="1:8" s="3" customFormat="1" x14ac:dyDescent="0.45">
      <c r="A49" s="26">
        <v>3</v>
      </c>
      <c r="B49" s="3" t="s">
        <v>10</v>
      </c>
      <c r="C49" s="3">
        <v>19</v>
      </c>
      <c r="D49" s="9">
        <f t="shared" si="20"/>
        <v>30.158730158730158</v>
      </c>
      <c r="E49" s="10">
        <v>7</v>
      </c>
      <c r="F49" s="9">
        <f t="shared" si="20"/>
        <v>33.333333333333329</v>
      </c>
      <c r="G49" s="10">
        <f t="shared" si="19"/>
        <v>26</v>
      </c>
      <c r="H49" s="9">
        <f t="shared" ref="H49" si="22">G49/G$52*100</f>
        <v>30.952380952380953</v>
      </c>
    </row>
    <row r="50" spans="1:8" s="3" customFormat="1" x14ac:dyDescent="0.45">
      <c r="A50" s="26">
        <v>4</v>
      </c>
      <c r="B50" s="3" t="s">
        <v>11</v>
      </c>
      <c r="C50" s="3">
        <v>0</v>
      </c>
      <c r="D50" s="9">
        <v>0</v>
      </c>
      <c r="E50" s="10">
        <v>0</v>
      </c>
      <c r="F50" s="9">
        <v>0</v>
      </c>
      <c r="G50" s="10">
        <v>0</v>
      </c>
      <c r="H50" s="9">
        <v>0</v>
      </c>
    </row>
    <row r="51" spans="1:8" s="3" customFormat="1" x14ac:dyDescent="0.45">
      <c r="A51" s="26">
        <v>5</v>
      </c>
      <c r="B51" s="3" t="s">
        <v>19</v>
      </c>
      <c r="C51" s="3">
        <v>0</v>
      </c>
      <c r="D51" s="9">
        <v>0</v>
      </c>
      <c r="E51" s="10">
        <v>0</v>
      </c>
      <c r="F51" s="9">
        <v>0</v>
      </c>
      <c r="G51" s="10">
        <v>0</v>
      </c>
      <c r="H51" s="9">
        <v>0</v>
      </c>
    </row>
    <row r="52" spans="1:8" x14ac:dyDescent="0.45">
      <c r="C52" s="1">
        <f t="shared" ref="C52:H52" si="23">SUM(C47:C49)</f>
        <v>63</v>
      </c>
      <c r="D52" s="11">
        <f t="shared" si="23"/>
        <v>100</v>
      </c>
      <c r="E52" s="12">
        <f t="shared" si="23"/>
        <v>21</v>
      </c>
      <c r="F52" s="11">
        <f t="shared" si="23"/>
        <v>100</v>
      </c>
      <c r="G52" s="12">
        <f t="shared" si="23"/>
        <v>84</v>
      </c>
      <c r="H52" s="11">
        <f t="shared" si="23"/>
        <v>99.999999999999986</v>
      </c>
    </row>
    <row r="53" spans="1:8" s="2" customFormat="1" x14ac:dyDescent="0.45">
      <c r="A53" s="22" t="s">
        <v>32</v>
      </c>
      <c r="D53" s="13"/>
      <c r="E53" s="14"/>
      <c r="F53" s="13"/>
      <c r="G53" s="14"/>
      <c r="H53" s="13"/>
    </row>
    <row r="54" spans="1:8" s="3" customFormat="1" x14ac:dyDescent="0.45">
      <c r="A54" s="26">
        <v>1</v>
      </c>
      <c r="B54" s="3" t="s">
        <v>33</v>
      </c>
      <c r="C54" s="3">
        <v>63</v>
      </c>
      <c r="D54" s="9">
        <f>C54/C$58*100</f>
        <v>100</v>
      </c>
      <c r="E54" s="10">
        <v>21</v>
      </c>
      <c r="F54" s="9">
        <f>E54/E$58*100</f>
        <v>100</v>
      </c>
      <c r="G54" s="10">
        <f t="shared" ref="G54:G57" si="24">SUM($C54,$E54)</f>
        <v>84</v>
      </c>
      <c r="H54" s="9">
        <f>G54/G$58*100</f>
        <v>100</v>
      </c>
    </row>
    <row r="55" spans="1:8" s="3" customFormat="1" x14ac:dyDescent="0.45">
      <c r="A55" s="26">
        <v>2</v>
      </c>
      <c r="B55" s="3" t="s">
        <v>34</v>
      </c>
      <c r="C55" s="3">
        <v>0</v>
      </c>
      <c r="D55" s="9">
        <f t="shared" ref="D55:D56" si="25">C55/C$58*100</f>
        <v>0</v>
      </c>
      <c r="E55" s="10">
        <v>0</v>
      </c>
      <c r="F55" s="9">
        <v>0</v>
      </c>
      <c r="G55" s="10">
        <f t="shared" si="24"/>
        <v>0</v>
      </c>
      <c r="H55" s="9">
        <f t="shared" ref="H55:H56" si="26">G55/G$58*100</f>
        <v>0</v>
      </c>
    </row>
    <row r="56" spans="1:8" s="3" customFormat="1" x14ac:dyDescent="0.45">
      <c r="A56" s="26">
        <v>3</v>
      </c>
      <c r="B56" s="3" t="s">
        <v>35</v>
      </c>
      <c r="C56" s="3">
        <v>0</v>
      </c>
      <c r="D56" s="9">
        <f t="shared" si="25"/>
        <v>0</v>
      </c>
      <c r="E56" s="10">
        <v>0</v>
      </c>
      <c r="F56" s="9">
        <v>0</v>
      </c>
      <c r="G56" s="10">
        <f t="shared" si="24"/>
        <v>0</v>
      </c>
      <c r="H56" s="9">
        <f t="shared" si="26"/>
        <v>0</v>
      </c>
    </row>
    <row r="57" spans="1:8" s="3" customFormat="1" x14ac:dyDescent="0.45">
      <c r="A57" s="26">
        <v>4</v>
      </c>
      <c r="B57" s="3" t="s">
        <v>19</v>
      </c>
      <c r="C57" s="3">
        <v>0</v>
      </c>
      <c r="D57" s="9">
        <v>0</v>
      </c>
      <c r="E57" s="10">
        <v>0</v>
      </c>
      <c r="F57" s="9">
        <v>0</v>
      </c>
      <c r="G57" s="10">
        <f t="shared" si="24"/>
        <v>0</v>
      </c>
      <c r="H57" s="9">
        <v>0</v>
      </c>
    </row>
    <row r="58" spans="1:8" x14ac:dyDescent="0.45">
      <c r="C58" s="1">
        <f>SUM(C54:C57)</f>
        <v>63</v>
      </c>
      <c r="D58" s="11">
        <f t="shared" ref="D58:H58" si="27">SUM(D54:D56)</f>
        <v>100</v>
      </c>
      <c r="E58" s="12">
        <f>SUM(E54:E57)</f>
        <v>21</v>
      </c>
      <c r="F58" s="11">
        <f t="shared" si="27"/>
        <v>100</v>
      </c>
      <c r="G58" s="12">
        <f t="shared" si="27"/>
        <v>84</v>
      </c>
      <c r="H58" s="11">
        <f t="shared" si="27"/>
        <v>100</v>
      </c>
    </row>
    <row r="59" spans="1:8" s="2" customFormat="1" x14ac:dyDescent="0.45">
      <c r="A59" s="22" t="s">
        <v>36</v>
      </c>
      <c r="D59" s="13"/>
      <c r="E59" s="14"/>
      <c r="F59" s="13"/>
      <c r="G59" s="14"/>
      <c r="H59" s="13"/>
    </row>
    <row r="60" spans="1:8" s="3" customFormat="1" x14ac:dyDescent="0.45">
      <c r="A60" s="26">
        <v>1</v>
      </c>
      <c r="B60" s="3" t="s">
        <v>33</v>
      </c>
      <c r="C60" s="3">
        <v>60</v>
      </c>
      <c r="D60" s="9">
        <f>C60/C$64*100</f>
        <v>95.238095238095227</v>
      </c>
      <c r="E60" s="10">
        <v>19</v>
      </c>
      <c r="F60" s="9">
        <f>E60/E$64*100</f>
        <v>90.476190476190482</v>
      </c>
      <c r="G60" s="10">
        <f t="shared" ref="G60:G63" si="28">SUM($C60,$E60)</f>
        <v>79</v>
      </c>
      <c r="H60" s="9">
        <f>G60/G$64*100</f>
        <v>94.047619047619051</v>
      </c>
    </row>
    <row r="61" spans="1:8" s="3" customFormat="1" x14ac:dyDescent="0.45">
      <c r="A61" s="26">
        <v>2</v>
      </c>
      <c r="B61" s="3" t="s">
        <v>34</v>
      </c>
      <c r="C61" s="3">
        <v>2</v>
      </c>
      <c r="D61" s="9">
        <f t="shared" ref="D61:F62" si="29">C61/C$64*100</f>
        <v>3.1746031746031744</v>
      </c>
      <c r="E61" s="10">
        <v>0</v>
      </c>
      <c r="F61" s="9">
        <f t="shared" si="29"/>
        <v>0</v>
      </c>
      <c r="G61" s="10">
        <f t="shared" si="28"/>
        <v>2</v>
      </c>
      <c r="H61" s="9">
        <f t="shared" ref="H61" si="30">G61/G$64*100</f>
        <v>2.3809523809523809</v>
      </c>
    </row>
    <row r="62" spans="1:8" s="3" customFormat="1" x14ac:dyDescent="0.45">
      <c r="A62" s="26">
        <v>3</v>
      </c>
      <c r="B62" s="3" t="s">
        <v>35</v>
      </c>
      <c r="C62" s="3">
        <v>1</v>
      </c>
      <c r="D62" s="9">
        <f t="shared" si="29"/>
        <v>1.5873015873015872</v>
      </c>
      <c r="E62" s="10">
        <v>2</v>
      </c>
      <c r="F62" s="9">
        <f t="shared" si="29"/>
        <v>9.5238095238095237</v>
      </c>
      <c r="G62" s="10">
        <f t="shared" si="28"/>
        <v>3</v>
      </c>
      <c r="H62" s="9">
        <f t="shared" ref="H62" si="31">G62/G$64*100</f>
        <v>3.5714285714285712</v>
      </c>
    </row>
    <row r="63" spans="1:8" s="3" customFormat="1" x14ac:dyDescent="0.45">
      <c r="A63" s="26">
        <v>4</v>
      </c>
      <c r="B63" s="3" t="s">
        <v>19</v>
      </c>
      <c r="C63" s="3">
        <v>0</v>
      </c>
      <c r="D63" s="9">
        <v>0</v>
      </c>
      <c r="E63" s="10">
        <v>0</v>
      </c>
      <c r="F63" s="9">
        <v>0</v>
      </c>
      <c r="G63" s="10">
        <f t="shared" si="28"/>
        <v>0</v>
      </c>
      <c r="H63" s="9">
        <v>0</v>
      </c>
    </row>
    <row r="64" spans="1:8" x14ac:dyDescent="0.45">
      <c r="C64" s="1">
        <f>SUM(C60:C63)</f>
        <v>63</v>
      </c>
      <c r="D64" s="11">
        <f t="shared" ref="D64:H64" si="32">SUM(D60:D62)</f>
        <v>99.999999999999986</v>
      </c>
      <c r="E64" s="12">
        <f>SUM(E60:E63)</f>
        <v>21</v>
      </c>
      <c r="F64" s="11">
        <f t="shared" si="32"/>
        <v>100</v>
      </c>
      <c r="G64" s="12">
        <f t="shared" si="32"/>
        <v>84</v>
      </c>
      <c r="H64" s="11">
        <f t="shared" si="32"/>
        <v>100</v>
      </c>
    </row>
    <row r="65" spans="1:10" s="2" customFormat="1" x14ac:dyDescent="0.45">
      <c r="A65" s="22" t="s">
        <v>37</v>
      </c>
      <c r="D65" s="13"/>
      <c r="E65" s="14"/>
      <c r="F65" s="13"/>
      <c r="G65" s="14"/>
      <c r="H65" s="13"/>
    </row>
    <row r="66" spans="1:10" s="3" customFormat="1" x14ac:dyDescent="0.45">
      <c r="A66" s="26">
        <v>1</v>
      </c>
      <c r="B66" s="3" t="s">
        <v>12</v>
      </c>
      <c r="C66" s="3">
        <v>0</v>
      </c>
      <c r="D66" s="9">
        <v>0</v>
      </c>
      <c r="E66" s="10">
        <v>2</v>
      </c>
      <c r="F66" s="9">
        <f>E66/E$70*100</f>
        <v>9.5238095238095237</v>
      </c>
      <c r="G66" s="10">
        <f t="shared" ref="G66:G69" si="33">SUM($C66,$E66)</f>
        <v>2</v>
      </c>
      <c r="H66" s="9">
        <f>G66/G$70*100</f>
        <v>2.3809523809523809</v>
      </c>
    </row>
    <row r="67" spans="1:10" s="3" customFormat="1" x14ac:dyDescent="0.45">
      <c r="A67" s="26">
        <v>2</v>
      </c>
      <c r="B67" s="3" t="s">
        <v>13</v>
      </c>
      <c r="C67" s="3">
        <v>62</v>
      </c>
      <c r="D67" s="9">
        <f>C67/C$70*100</f>
        <v>98.412698412698404</v>
      </c>
      <c r="E67" s="10">
        <v>14</v>
      </c>
      <c r="F67" s="9">
        <f>E67/E$70*100</f>
        <v>66.666666666666657</v>
      </c>
      <c r="G67" s="10">
        <f t="shared" si="33"/>
        <v>76</v>
      </c>
      <c r="H67" s="9">
        <f>G67/G$70*100</f>
        <v>90.476190476190482</v>
      </c>
      <c r="I67" s="6">
        <f>H66+H67</f>
        <v>92.857142857142861</v>
      </c>
      <c r="J67" s="6"/>
    </row>
    <row r="68" spans="1:10" s="3" customFormat="1" x14ac:dyDescent="0.45">
      <c r="A68" s="26">
        <v>3</v>
      </c>
      <c r="B68" s="3" t="s">
        <v>14</v>
      </c>
      <c r="C68" s="3">
        <v>0</v>
      </c>
      <c r="D68" s="6">
        <f>C68/C$70*100</f>
        <v>0</v>
      </c>
      <c r="E68" s="3">
        <v>0</v>
      </c>
      <c r="F68" s="6">
        <f>E68/E$70*100</f>
        <v>0</v>
      </c>
      <c r="G68" s="3">
        <f t="shared" si="33"/>
        <v>0</v>
      </c>
      <c r="H68" s="6">
        <f>G68/G$70*100</f>
        <v>0</v>
      </c>
      <c r="I68" s="6"/>
      <c r="J68" s="6"/>
    </row>
    <row r="69" spans="1:10" s="3" customFormat="1" x14ac:dyDescent="0.45">
      <c r="A69" s="26">
        <v>4</v>
      </c>
      <c r="B69" s="3" t="s">
        <v>15</v>
      </c>
      <c r="C69" s="3">
        <v>1</v>
      </c>
      <c r="D69" s="6">
        <f>C69/C$70*100</f>
        <v>1.5873015873015872</v>
      </c>
      <c r="E69" s="3">
        <v>5</v>
      </c>
      <c r="F69" s="6">
        <f>E69/E$70*100</f>
        <v>23.809523809523807</v>
      </c>
      <c r="G69" s="3">
        <f t="shared" si="33"/>
        <v>6</v>
      </c>
      <c r="H69" s="6">
        <f>G69/G70*100</f>
        <v>7.1428571428571423</v>
      </c>
    </row>
    <row r="70" spans="1:10" x14ac:dyDescent="0.45">
      <c r="C70" s="1">
        <f t="shared" ref="C70:H70" si="34">SUM(C66:C69)</f>
        <v>63</v>
      </c>
      <c r="D70" s="7">
        <f t="shared" si="34"/>
        <v>99.999999999999986</v>
      </c>
      <c r="E70" s="1">
        <f t="shared" si="34"/>
        <v>21</v>
      </c>
      <c r="F70" s="7">
        <f t="shared" si="34"/>
        <v>99.999999999999986</v>
      </c>
      <c r="G70" s="1">
        <f t="shared" si="34"/>
        <v>84</v>
      </c>
      <c r="H70" s="7">
        <f t="shared" si="34"/>
        <v>100</v>
      </c>
      <c r="I70" s="7">
        <f>H70-H69</f>
        <v>92.857142857142861</v>
      </c>
    </row>
    <row r="71" spans="1:10" s="14" customFormat="1" x14ac:dyDescent="0.45">
      <c r="A71" s="25" t="s">
        <v>77</v>
      </c>
      <c r="D71" s="13"/>
      <c r="F71" s="13"/>
      <c r="H71" s="13"/>
    </row>
    <row r="72" spans="1:10" s="3" customFormat="1" x14ac:dyDescent="0.45">
      <c r="A72" s="26">
        <v>1</v>
      </c>
      <c r="B72" s="3" t="s">
        <v>78</v>
      </c>
      <c r="C72" s="3">
        <v>18</v>
      </c>
      <c r="D72" s="6">
        <f>C72/C$77*100</f>
        <v>40</v>
      </c>
      <c r="E72" s="3">
        <v>3</v>
      </c>
      <c r="F72" s="6">
        <f>E72/E$77*100</f>
        <v>23.076923076923077</v>
      </c>
      <c r="G72" s="3">
        <f t="shared" ref="G72:G75" si="35">SUM($C72,$E72)</f>
        <v>21</v>
      </c>
      <c r="H72" s="6">
        <f>G72/G$77*100</f>
        <v>36.206896551724135</v>
      </c>
    </row>
    <row r="73" spans="1:10" s="3" customFormat="1" ht="34" x14ac:dyDescent="0.45">
      <c r="A73" s="26">
        <v>2</v>
      </c>
      <c r="B73" s="4" t="s">
        <v>46</v>
      </c>
      <c r="C73" s="3">
        <v>20</v>
      </c>
      <c r="D73" s="6">
        <f t="shared" ref="D73:F75" si="36">C73/C$77*100</f>
        <v>44.444444444444443</v>
      </c>
      <c r="E73" s="3">
        <v>6</v>
      </c>
      <c r="F73" s="6">
        <f t="shared" si="36"/>
        <v>46.153846153846153</v>
      </c>
      <c r="G73" s="3">
        <f t="shared" si="35"/>
        <v>26</v>
      </c>
      <c r="H73" s="6">
        <f t="shared" ref="H73:H76" si="37">G73/G$77*100</f>
        <v>44.827586206896555</v>
      </c>
    </row>
    <row r="74" spans="1:10" s="3" customFormat="1" ht="34" x14ac:dyDescent="0.45">
      <c r="A74" s="26">
        <v>3</v>
      </c>
      <c r="B74" s="4" t="s">
        <v>47</v>
      </c>
      <c r="C74" s="3">
        <v>4</v>
      </c>
      <c r="D74" s="6">
        <f t="shared" si="36"/>
        <v>8.8888888888888893</v>
      </c>
      <c r="E74" s="3">
        <v>4</v>
      </c>
      <c r="F74" s="6">
        <f t="shared" si="36"/>
        <v>30.76923076923077</v>
      </c>
      <c r="G74" s="3">
        <f t="shared" si="35"/>
        <v>8</v>
      </c>
      <c r="H74" s="6">
        <f t="shared" si="37"/>
        <v>13.793103448275861</v>
      </c>
    </row>
    <row r="75" spans="1:10" s="3" customFormat="1" x14ac:dyDescent="0.45">
      <c r="A75" s="26">
        <v>4</v>
      </c>
      <c r="B75" s="4" t="s">
        <v>71</v>
      </c>
      <c r="C75" s="3">
        <v>3</v>
      </c>
      <c r="D75" s="6">
        <f t="shared" si="36"/>
        <v>6.666666666666667</v>
      </c>
      <c r="E75" s="3">
        <v>0</v>
      </c>
      <c r="F75" s="6">
        <f t="shared" si="36"/>
        <v>0</v>
      </c>
      <c r="G75" s="3">
        <f t="shared" si="35"/>
        <v>3</v>
      </c>
      <c r="H75" s="6">
        <f t="shared" si="37"/>
        <v>5.1724137931034484</v>
      </c>
    </row>
    <row r="76" spans="1:10" s="3" customFormat="1" x14ac:dyDescent="0.45">
      <c r="A76" s="26">
        <v>5</v>
      </c>
      <c r="B76" s="3" t="s">
        <v>19</v>
      </c>
      <c r="C76" s="3">
        <v>0</v>
      </c>
      <c r="D76" s="6">
        <v>0</v>
      </c>
      <c r="E76" s="3">
        <v>0</v>
      </c>
      <c r="F76" s="6">
        <v>0</v>
      </c>
      <c r="G76" s="3">
        <v>0</v>
      </c>
      <c r="H76" s="6">
        <f t="shared" si="37"/>
        <v>0</v>
      </c>
    </row>
    <row r="77" spans="1:10" x14ac:dyDescent="0.45">
      <c r="C77" s="1">
        <f>SUM(C72:C76)</f>
        <v>45</v>
      </c>
      <c r="D77" s="7">
        <f>SUM(D72:D76)</f>
        <v>100</v>
      </c>
      <c r="E77" s="1">
        <f>SUM(E72:E76)</f>
        <v>13</v>
      </c>
      <c r="F77" s="7">
        <f t="shared" ref="F77" si="38">SUM(F72:F75)</f>
        <v>100</v>
      </c>
      <c r="G77" s="1">
        <f>SUM(G72:G76)</f>
        <v>58</v>
      </c>
      <c r="H77" s="7">
        <f>SUM(H72:H76)</f>
        <v>100</v>
      </c>
    </row>
    <row r="78" spans="1:10" s="2" customFormat="1" x14ac:dyDescent="0.45">
      <c r="A78" s="22" t="s">
        <v>38</v>
      </c>
      <c r="D78" s="5"/>
      <c r="F78" s="5"/>
      <c r="H78" s="5"/>
    </row>
    <row r="79" spans="1:10" s="3" customFormat="1" x14ac:dyDescent="0.45">
      <c r="A79" s="26">
        <v>1</v>
      </c>
      <c r="B79" s="3" t="s">
        <v>39</v>
      </c>
      <c r="C79" s="3">
        <v>30</v>
      </c>
      <c r="D79" s="6">
        <f>C79/C$82*100</f>
        <v>48.387096774193552</v>
      </c>
      <c r="E79" s="3">
        <v>0</v>
      </c>
      <c r="F79" s="6">
        <v>0</v>
      </c>
      <c r="G79" s="3">
        <f t="shared" ref="G79:G81" si="39">SUM($C79,$E79)</f>
        <v>30</v>
      </c>
      <c r="H79" s="6">
        <f>G79/G$82*100</f>
        <v>36.144578313253014</v>
      </c>
    </row>
    <row r="80" spans="1:10" s="3" customFormat="1" x14ac:dyDescent="0.45">
      <c r="A80" s="26">
        <v>2</v>
      </c>
      <c r="B80" s="3" t="s">
        <v>40</v>
      </c>
      <c r="C80" s="3">
        <v>32</v>
      </c>
      <c r="D80" s="6">
        <f>C80/C$82*100</f>
        <v>51.612903225806448</v>
      </c>
      <c r="E80" s="3">
        <v>21</v>
      </c>
      <c r="F80" s="6">
        <f>E80/E$82*100</f>
        <v>100</v>
      </c>
      <c r="G80" s="3">
        <f t="shared" si="39"/>
        <v>53</v>
      </c>
      <c r="H80" s="6">
        <f>G80/G$82*100</f>
        <v>63.855421686746979</v>
      </c>
    </row>
    <row r="81" spans="1:8" s="3" customFormat="1" x14ac:dyDescent="0.45">
      <c r="A81" s="26">
        <v>3</v>
      </c>
      <c r="B81" s="3" t="s">
        <v>19</v>
      </c>
      <c r="C81" s="3">
        <v>0</v>
      </c>
      <c r="D81" s="6">
        <v>0</v>
      </c>
      <c r="E81" s="3">
        <v>0</v>
      </c>
      <c r="F81" s="6">
        <v>0</v>
      </c>
      <c r="G81" s="3">
        <f t="shared" si="39"/>
        <v>0</v>
      </c>
      <c r="H81" s="6">
        <v>0</v>
      </c>
    </row>
    <row r="82" spans="1:8" x14ac:dyDescent="0.45">
      <c r="C82" s="1">
        <f>SUM(C79:C81)</f>
        <v>62</v>
      </c>
      <c r="D82" s="7">
        <f t="shared" ref="D82:H82" si="40">SUM(D79:D80)</f>
        <v>100</v>
      </c>
      <c r="E82" s="1">
        <f t="shared" si="40"/>
        <v>21</v>
      </c>
      <c r="F82" s="7">
        <f t="shared" si="40"/>
        <v>100</v>
      </c>
      <c r="G82" s="1">
        <f t="shared" si="40"/>
        <v>83</v>
      </c>
      <c r="H82" s="7">
        <f t="shared" si="40"/>
        <v>100</v>
      </c>
    </row>
  </sheetData>
  <mergeCells count="3">
    <mergeCell ref="C1:D1"/>
    <mergeCell ref="E1:F1"/>
    <mergeCell ref="G1:H1"/>
  </mergeCells>
  <phoneticPr fontId="1" type="noConversion"/>
  <pageMargins left="0.7" right="0.7" top="0.75" bottom="0.75" header="0.3" footer="0.3"/>
  <pageSetup paperSize="9" orientation="portrait" r:id="rId1"/>
  <ignoredErrors>
    <ignoredError sqref="G66:G68 G72:G75 G80 F77 G4:G5 G9:G10 G13:G16 G20:G22 G33 G36:G37 G41:G42 G60:G62 D64:E64 D58:E58 G54 G48:G49 G47 D39 D45" formula="1"/>
    <ignoredError sqref="E82 E24 E52 C5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zoomScale="85" zoomScaleNormal="85" workbookViewId="0">
      <selection activeCell="G17" sqref="G17"/>
    </sheetView>
  </sheetViews>
  <sheetFormatPr defaultRowHeight="17" x14ac:dyDescent="0.45"/>
  <cols>
    <col min="1" max="1" width="16.25" bestFit="1" customWidth="1"/>
  </cols>
  <sheetData>
    <row r="1" spans="1:2" x14ac:dyDescent="0.45">
      <c r="A1" t="s">
        <v>50</v>
      </c>
      <c r="B1" t="s">
        <v>51</v>
      </c>
    </row>
    <row r="2" spans="1:2" x14ac:dyDescent="0.45">
      <c r="A2" t="s">
        <v>52</v>
      </c>
      <c r="B2" t="s">
        <v>51</v>
      </c>
    </row>
    <row r="3" spans="1:2" x14ac:dyDescent="0.45">
      <c r="A3" t="s">
        <v>53</v>
      </c>
      <c r="B3" t="s">
        <v>51</v>
      </c>
    </row>
    <row r="4" spans="1:2" x14ac:dyDescent="0.45">
      <c r="A4" t="s">
        <v>54</v>
      </c>
      <c r="B4" t="s">
        <v>51</v>
      </c>
    </row>
    <row r="5" spans="1:2" x14ac:dyDescent="0.45">
      <c r="A5" t="s">
        <v>55</v>
      </c>
      <c r="B5" t="s">
        <v>51</v>
      </c>
    </row>
    <row r="6" spans="1:2" x14ac:dyDescent="0.45">
      <c r="A6" t="s">
        <v>56</v>
      </c>
      <c r="B6" t="s">
        <v>57</v>
      </c>
    </row>
    <row r="7" spans="1:2" x14ac:dyDescent="0.45">
      <c r="A7" t="s">
        <v>58</v>
      </c>
      <c r="B7" t="s">
        <v>57</v>
      </c>
    </row>
    <row r="8" spans="1:2" x14ac:dyDescent="0.45">
      <c r="A8" t="s">
        <v>59</v>
      </c>
      <c r="B8" t="s">
        <v>57</v>
      </c>
    </row>
    <row r="9" spans="1:2" x14ac:dyDescent="0.45">
      <c r="A9" t="s">
        <v>49</v>
      </c>
      <c r="B9" t="s">
        <v>57</v>
      </c>
    </row>
    <row r="10" spans="1:2" x14ac:dyDescent="0.45">
      <c r="A10" t="s">
        <v>60</v>
      </c>
      <c r="B10" t="s">
        <v>57</v>
      </c>
    </row>
    <row r="11" spans="1:2" x14ac:dyDescent="0.45">
      <c r="A11" t="s">
        <v>61</v>
      </c>
      <c r="B11" t="s">
        <v>57</v>
      </c>
    </row>
    <row r="12" spans="1:2" x14ac:dyDescent="0.45">
      <c r="A12" t="s">
        <v>62</v>
      </c>
      <c r="B12" t="s">
        <v>57</v>
      </c>
    </row>
    <row r="13" spans="1:2" x14ac:dyDescent="0.45">
      <c r="A13" t="s">
        <v>63</v>
      </c>
      <c r="B13" t="s">
        <v>57</v>
      </c>
    </row>
    <row r="14" spans="1:2" x14ac:dyDescent="0.45">
      <c r="A14" t="s">
        <v>64</v>
      </c>
      <c r="B14" t="s">
        <v>57</v>
      </c>
    </row>
    <row r="15" spans="1:2" x14ac:dyDescent="0.45">
      <c r="A15" t="s">
        <v>65</v>
      </c>
      <c r="B15" t="s">
        <v>57</v>
      </c>
    </row>
    <row r="16" spans="1:2" x14ac:dyDescent="0.45">
      <c r="A16" t="s">
        <v>66</v>
      </c>
      <c r="B16" t="s">
        <v>57</v>
      </c>
    </row>
    <row r="17" spans="1:2" x14ac:dyDescent="0.45">
      <c r="A17" t="s">
        <v>48</v>
      </c>
      <c r="B17" t="s">
        <v>57</v>
      </c>
    </row>
    <row r="18" spans="1:2" ht="16" customHeight="1" x14ac:dyDescent="0.45">
      <c r="A18" t="s">
        <v>67</v>
      </c>
      <c r="B18" t="s">
        <v>57</v>
      </c>
    </row>
    <row r="19" spans="1:2" x14ac:dyDescent="0.45">
      <c r="A19" t="s">
        <v>68</v>
      </c>
      <c r="B19" t="s">
        <v>57</v>
      </c>
    </row>
    <row r="20" spans="1:2" x14ac:dyDescent="0.45">
      <c r="A20" t="s">
        <v>69</v>
      </c>
      <c r="B20" t="s">
        <v>57</v>
      </c>
    </row>
    <row r="21" spans="1:2" x14ac:dyDescent="0.45">
      <c r="A21" t="s">
        <v>70</v>
      </c>
      <c r="B21" t="s">
        <v>57</v>
      </c>
    </row>
  </sheetData>
  <phoneticPr fontId="1" type="noConversion"/>
  <pageMargins left="0.7" right="0.7" top="0.75" bottom="0.75" header="0.3" footer="0.3"/>
  <pageSetup paperSize="9" orientation="portrait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응답률</vt:lpstr>
      <vt:lpstr>자발적협약매장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남예진</dc:creator>
  <cp:lastModifiedBy>LG</cp:lastModifiedBy>
  <dcterms:created xsi:type="dcterms:W3CDTF">2018-06-12T12:41:51Z</dcterms:created>
  <dcterms:modified xsi:type="dcterms:W3CDTF">2018-07-09T00:13:47Z</dcterms:modified>
</cp:coreProperties>
</file>